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eisler\Desktop\Combat Connect -SIP\"/>
    </mc:Choice>
  </mc:AlternateContent>
  <xr:revisionPtr revIDLastSave="0" documentId="8_{41D304C0-571D-4E79-9E95-DC2D7E8290A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PRI2SIP Instructions" sheetId="2" r:id="rId1"/>
    <sheet name="PRI to SIP ROI Calculator" sheetId="1" r:id="rId2"/>
    <sheet name="SIP2SIP Instructions" sheetId="4" r:id="rId3"/>
    <sheet name="SIP to SIP Comparison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" l="1"/>
  <c r="E14" i="3" s="1"/>
  <c r="D24" i="3"/>
  <c r="E24" i="3" s="1"/>
  <c r="D20" i="3"/>
  <c r="E20" i="3" s="1"/>
  <c r="D18" i="3"/>
  <c r="E18" i="3" s="1"/>
  <c r="D16" i="3"/>
  <c r="E16" i="3" s="1"/>
  <c r="D12" i="3"/>
  <c r="E12" i="3" s="1"/>
  <c r="D10" i="3"/>
  <c r="E10" i="3" s="1"/>
  <c r="K24" i="3"/>
  <c r="L24" i="3" s="1"/>
  <c r="K22" i="3"/>
  <c r="K20" i="3"/>
  <c r="L20" i="3" s="1"/>
  <c r="K18" i="3"/>
  <c r="L18" i="3" s="1"/>
  <c r="K16" i="3"/>
  <c r="L16" i="3" s="1"/>
  <c r="K12" i="3"/>
  <c r="L12" i="3" s="1"/>
  <c r="K10" i="3"/>
  <c r="L10" i="3" s="1"/>
  <c r="E22" i="1"/>
  <c r="F22" i="1" s="1"/>
  <c r="L24" i="1"/>
  <c r="L22" i="1"/>
  <c r="M22" i="1" s="1"/>
  <c r="E28" i="3" l="1"/>
  <c r="L28" i="3"/>
  <c r="L30" i="3"/>
  <c r="G28" i="3" l="1"/>
  <c r="M7" i="3" s="1"/>
  <c r="G30" i="3"/>
  <c r="M6" i="3" s="1"/>
  <c r="L26" i="1"/>
  <c r="M26" i="1" s="1"/>
  <c r="L20" i="1"/>
  <c r="M20" i="1" s="1"/>
  <c r="E26" i="1"/>
  <c r="F26" i="1" s="1"/>
  <c r="E20" i="1"/>
  <c r="F20" i="1" s="1"/>
  <c r="L17" i="1" l="1"/>
  <c r="M17" i="1" s="1"/>
  <c r="E17" i="1"/>
  <c r="F17" i="1" s="1"/>
  <c r="L13" i="1" l="1"/>
  <c r="M13" i="1" s="1"/>
  <c r="L10" i="1"/>
  <c r="M10" i="1" s="1"/>
  <c r="E10" i="1"/>
  <c r="F10" i="1" s="1"/>
  <c r="F30" i="1" s="1"/>
  <c r="M32" i="1" l="1"/>
  <c r="H32" i="1" s="1"/>
  <c r="N6" i="1" s="1"/>
  <c r="M30" i="1"/>
  <c r="H30" i="1" s="1"/>
  <c r="N7" i="1" s="1"/>
</calcChain>
</file>

<file path=xl/sharedStrings.xml><?xml version="1.0" encoding="utf-8"?>
<sst xmlns="http://schemas.openxmlformats.org/spreadsheetml/2006/main" count="133" uniqueCount="41">
  <si>
    <t>PRI</t>
  </si>
  <si>
    <t>Monthly</t>
  </si>
  <si>
    <t>Annual</t>
  </si>
  <si>
    <t>MRC</t>
  </si>
  <si>
    <t>Est. Current Costs</t>
  </si>
  <si>
    <t>DID</t>
  </si>
  <si>
    <t>estimated rate</t>
  </si>
  <si>
    <t>Current Cost Estimates</t>
  </si>
  <si>
    <t>Estimated Annual SAVINGS</t>
  </si>
  <si>
    <t>Full PRI</t>
  </si>
  <si>
    <t>worst case using 300 trunks all year round</t>
  </si>
  <si>
    <t>Annual saving</t>
  </si>
  <si>
    <t>Minutes/Mth</t>
  </si>
  <si>
    <t>avg rate</t>
  </si>
  <si>
    <t>Toll Free Inb</t>
  </si>
  <si>
    <t>Combat CONNECT-SIP Trunking - ROI Calculation &amp; Summary</t>
  </si>
  <si>
    <t>Base SIP Channel</t>
  </si>
  <si>
    <t>Burstable SIP Channel</t>
  </si>
  <si>
    <t>Unit Cost</t>
  </si>
  <si>
    <t>Best case using 150 trunks</t>
  </si>
  <si>
    <t>Combat Connect-SIP 
Cost Estimate</t>
  </si>
  <si>
    <t>Combat Like for Like Savings</t>
  </si>
  <si>
    <t>Combat Conservative Savings</t>
  </si>
  <si>
    <t>Instructions</t>
  </si>
  <si>
    <t>Trunk</t>
  </si>
  <si>
    <t>Total B Channels</t>
  </si>
  <si>
    <t xml:space="preserve">PRI To SIP Trunk </t>
  </si>
  <si>
    <t>1 - Input currect Telco charges (Physical PRI cost, DID cost, LD and Toll Free)
2 - Obtain latest PBX  traffic study (If not available use formulas below to determiner required SIP Sessions)
3 - Request Design Team provide the Avg Busy Hour and Max Busy Hour Megalink Values to you
4 - Enter number of Avg Busy Hours trunks required for the Megalink in the Base Sip Channel Cell
5 - Determine the difference between the Avg Busy Hour and Max Busy hour for the Megalink and enter 
      it in the Burstable SIP Channel cell
6 - Enter the correct price for the desired option (see table below)
7 - Enter the amount of DID numbers required by the customer.
8 - Enter the amount of monthly LD minutes used (this will be for LD in an area not covered by the selected 
     option
9 -Enter the amount of monthly Inbound Toll Free minutes used
****Budgetary SIP Session Formula's****
Manufacturing Industry - 15 Users to 1 SIP Session
General Office Users  - 12 Users to 1 SIP Session
Power Office Users - 10 Users to 1 SIP Session
Contact Centre Users - 1 User to 1.2 SIP Sessions
****Combat CONNECT-SIP Options****
1Yr Term Canada LD Included - $16.00/Sip Session
3Yr Term Canada LD Included - $14.50/Sip Session
5Yr Term Canada LD Included - $13.75/Sip Session
1Yr Term North America LD Included - $18.50/Sip Session
3Yr Term North America LD Included - $16.75/Sip Session
5Yr Term North America LD Included - $15.75/Sip Session</t>
  </si>
  <si>
    <t>CDN Minutes/Mth</t>
  </si>
  <si>
    <t>NA Minutes/Mth</t>
  </si>
  <si>
    <t>INTL Minutes/Mth</t>
  </si>
  <si>
    <t>CDN Long Distance</t>
  </si>
  <si>
    <t>NA Long Distance</t>
  </si>
  <si>
    <t>INTL Long Distance</t>
  </si>
  <si>
    <t xml:space="preserve">SIP To SIP Trunk </t>
  </si>
  <si>
    <t>Competitor Cost Estimates</t>
  </si>
  <si>
    <t>MPLS Circuit Cost</t>
  </si>
  <si>
    <t>Per SIP Session cost</t>
  </si>
  <si>
    <t>Estimated cost per SIP Session</t>
  </si>
  <si>
    <t>Estimated cost per PRI</t>
  </si>
  <si>
    <t>1 - Input Competitor Pricing (Per Session, Bursting Cost, DID cost, LD and Toll Free)
2 - Input Cost of MPLS Circuit if "Over The Top" not offered by competitor
3 - Enter the correct price for the desired option (see table below)
4 - Enter the amount of DID numbers required by the customer.
5 - Enter the amount of monthly LD minutes used (this will be for LD in an area not covered by the selected 
     option
6 -Enter the amount of monthly Inbound Toll Free minutes used
****Budgetary SIP Session Formula's****
Manufacturing Industry - 15 Users to 1 SIP Session
General Office Users  - 12 Users to 1 SIP Session
Power Office Users - 10 Users to 1 SIP Session
Contact Centre Users - 1 User to 1.2 SIP Sessions
****Combat CONNECT-SIP Options****
1Yr Term Canada LD Included - $16.00/Sip Session
3Yr Term Canada LD Included - $14.50/Sip Session
5Yr Term Canada LD Included - $13.75/Sip Session
1Yr Term North America LD Included - $18.50/Sip Session
3Yr Term North America LD Included - $16.75/Sip Session
5Yr Term North America LD Included - $15.75/Sip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</si>
</sst>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[Red]\(&quot;$&quot;#,##0\)"/>
    <numFmt numFmtId="165" formatCode="_(&quot;$&quot;* #,##0.00_);_(&quot;$&quot;* \(#,##0.00\);_(&quot;$&quot;* &quot;-&quot;??_);_(@_)"/>
    <numFmt numFmtId="166" formatCode="&quot;$&quot;#,##0.00"/>
    <numFmt numFmtId="167" formatCode="&quot;$&quot;#,##0.000"/>
    <numFmt numFmtId="168" formatCode="&quot;$&quot;#,##0.00;[Red]&quot;$&quot;#,##0.00"/>
    <numFmt numFmtId="169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/>
    <xf numFmtId="0" fontId="0" fillId="0" borderId="6" xfId="0" applyBorder="1"/>
    <xf numFmtId="164" fontId="0" fillId="0" borderId="6" xfId="0" applyNumberFormat="1" applyBorder="1"/>
    <xf numFmtId="166" fontId="0" fillId="0" borderId="6" xfId="0" applyNumberForma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2" borderId="8" xfId="0" applyFill="1" applyBorder="1" applyAlignment="1">
      <alignment wrapText="1"/>
    </xf>
    <xf numFmtId="0" fontId="0" fillId="2" borderId="6" xfId="0" applyFill="1" applyBorder="1"/>
    <xf numFmtId="9" fontId="0" fillId="2" borderId="11" xfId="0" applyNumberFormat="1" applyFill="1" applyBorder="1"/>
    <xf numFmtId="0" fontId="0" fillId="2" borderId="11" xfId="0" applyFill="1" applyBorder="1"/>
    <xf numFmtId="166" fontId="0" fillId="0" borderId="11" xfId="0" applyNumberFormat="1" applyBorder="1"/>
    <xf numFmtId="0" fontId="2" fillId="3" borderId="6" xfId="0" applyFont="1" applyFill="1" applyBorder="1"/>
    <xf numFmtId="166" fontId="2" fillId="3" borderId="6" xfId="0" applyNumberFormat="1" applyFont="1" applyFill="1" applyBorder="1"/>
    <xf numFmtId="166" fontId="2" fillId="4" borderId="6" xfId="0" applyNumberFormat="1" applyFont="1" applyFill="1" applyBorder="1"/>
    <xf numFmtId="166" fontId="2" fillId="5" borderId="6" xfId="0" applyNumberFormat="1" applyFont="1" applyFill="1" applyBorder="1"/>
    <xf numFmtId="0" fontId="0" fillId="2" borderId="6" xfId="0" applyFill="1" applyBorder="1" applyAlignment="1">
      <alignment wrapText="1"/>
    </xf>
    <xf numFmtId="166" fontId="0" fillId="0" borderId="6" xfId="1" applyNumberFormat="1" applyFont="1" applyBorder="1"/>
    <xf numFmtId="164" fontId="0" fillId="7" borderId="6" xfId="0" applyNumberFormat="1" applyFill="1" applyBorder="1" applyAlignment="1">
      <alignment wrapText="1"/>
    </xf>
    <xf numFmtId="0" fontId="0" fillId="7" borderId="6" xfId="0" applyFill="1" applyBorder="1"/>
    <xf numFmtId="0" fontId="0" fillId="8" borderId="6" xfId="0" applyFill="1" applyBorder="1"/>
    <xf numFmtId="0" fontId="0" fillId="8" borderId="8" xfId="0" applyFill="1" applyBorder="1"/>
    <xf numFmtId="0" fontId="0" fillId="0" borderId="6" xfId="0" applyBorder="1" applyAlignment="1">
      <alignment horizontal="center"/>
    </xf>
    <xf numFmtId="166" fontId="1" fillId="6" borderId="6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/>
    </xf>
    <xf numFmtId="166" fontId="2" fillId="8" borderId="6" xfId="0" applyNumberFormat="1" applyFont="1" applyFill="1" applyBorder="1"/>
    <xf numFmtId="0" fontId="6" fillId="8" borderId="6" xfId="0" applyFont="1" applyFill="1" applyBorder="1" applyAlignment="1">
      <alignment horizontal="center" wrapText="1"/>
    </xf>
    <xf numFmtId="166" fontId="1" fillId="8" borderId="6" xfId="0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164" fontId="0" fillId="8" borderId="6" xfId="0" applyNumberFormat="1" applyFill="1" applyBorder="1"/>
    <xf numFmtId="0" fontId="0" fillId="0" borderId="0" xfId="0" applyNumberFormat="1" applyAlignment="1">
      <alignment horizontal="left"/>
    </xf>
    <xf numFmtId="0" fontId="0" fillId="0" borderId="2" xfId="0" applyNumberForma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8" borderId="6" xfId="0" applyNumberFormat="1" applyFill="1" applyBorder="1" applyAlignment="1">
      <alignment horizontal="left"/>
    </xf>
    <xf numFmtId="0" fontId="0" fillId="8" borderId="6" xfId="1" applyNumberFormat="1" applyFont="1" applyFill="1" applyBorder="1" applyAlignment="1">
      <alignment horizontal="left"/>
    </xf>
    <xf numFmtId="0" fontId="0" fillId="0" borderId="6" xfId="0" applyNumberFormat="1" applyBorder="1" applyAlignment="1">
      <alignment horizontal="left"/>
    </xf>
    <xf numFmtId="0" fontId="2" fillId="8" borderId="6" xfId="0" applyNumberFormat="1" applyFont="1" applyFill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 wrapText="1"/>
    </xf>
    <xf numFmtId="166" fontId="0" fillId="2" borderId="6" xfId="0" applyNumberFormat="1" applyFill="1" applyBorder="1"/>
    <xf numFmtId="167" fontId="0" fillId="0" borderId="6" xfId="1" applyNumberFormat="1" applyFont="1" applyBorder="1"/>
    <xf numFmtId="0" fontId="0" fillId="7" borderId="6" xfId="0" applyNumberFormat="1" applyFill="1" applyBorder="1" applyAlignment="1">
      <alignment horizontal="left"/>
    </xf>
    <xf numFmtId="166" fontId="0" fillId="7" borderId="6" xfId="1" applyNumberFormat="1" applyFont="1" applyFill="1" applyBorder="1" applyAlignment="1">
      <alignment horizontal="center"/>
    </xf>
    <xf numFmtId="166" fontId="0" fillId="7" borderId="6" xfId="1" applyNumberFormat="1" applyFont="1" applyFill="1" applyBorder="1"/>
    <xf numFmtId="166" fontId="0" fillId="7" borderId="6" xfId="0" applyNumberFormat="1" applyFill="1" applyBorder="1"/>
    <xf numFmtId="167" fontId="0" fillId="7" borderId="6" xfId="1" applyNumberFormat="1" applyFont="1" applyFill="1" applyBorder="1" applyAlignment="1">
      <alignment horizontal="center"/>
    </xf>
    <xf numFmtId="166" fontId="0" fillId="2" borderId="6" xfId="1" applyNumberFormat="1" applyFont="1" applyFill="1" applyBorder="1" applyAlignment="1">
      <alignment horizontal="center"/>
    </xf>
    <xf numFmtId="0" fontId="7" fillId="0" borderId="0" xfId="0" applyFont="1"/>
    <xf numFmtId="0" fontId="0" fillId="0" borderId="10" xfId="0" applyBorder="1" applyAlignment="1">
      <alignment horizontal="left" vertical="top" wrapText="1"/>
    </xf>
    <xf numFmtId="164" fontId="8" fillId="0" borderId="6" xfId="0" applyNumberFormat="1" applyFont="1" applyBorder="1"/>
    <xf numFmtId="164" fontId="10" fillId="0" borderId="6" xfId="0" applyNumberFormat="1" applyFont="1" applyBorder="1"/>
    <xf numFmtId="164" fontId="11" fillId="0" borderId="6" xfId="0" applyNumberFormat="1" applyFont="1" applyBorder="1"/>
    <xf numFmtId="166" fontId="11" fillId="0" borderId="6" xfId="1" applyNumberFormat="1" applyFont="1" applyBorder="1"/>
    <xf numFmtId="167" fontId="11" fillId="0" borderId="6" xfId="1" applyNumberFormat="1" applyFont="1" applyBorder="1"/>
    <xf numFmtId="0" fontId="12" fillId="0" borderId="6" xfId="0" applyFont="1" applyBorder="1" applyAlignment="1">
      <alignment horizontal="left"/>
    </xf>
    <xf numFmtId="166" fontId="12" fillId="0" borderId="6" xfId="1" applyNumberFormat="1" applyFont="1" applyBorder="1"/>
    <xf numFmtId="166" fontId="0" fillId="0" borderId="6" xfId="0" applyNumberFormat="1" applyFill="1" applyBorder="1"/>
    <xf numFmtId="0" fontId="0" fillId="0" borderId="11" xfId="0" applyFill="1" applyBorder="1"/>
    <xf numFmtId="168" fontId="10" fillId="0" borderId="6" xfId="0" applyNumberFormat="1" applyFont="1" applyBorder="1"/>
    <xf numFmtId="169" fontId="0" fillId="0" borderId="6" xfId="0" applyNumberFormat="1" applyBorder="1"/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7" borderId="7" xfId="0" applyFill="1" applyBorder="1" applyAlignment="1">
      <alignment horizontal="left" vertical="top"/>
    </xf>
    <xf numFmtId="0" fontId="0" fillId="7" borderId="8" xfId="0" applyFill="1" applyBorder="1" applyAlignment="1">
      <alignment vertical="top" wrapText="1"/>
    </xf>
    <xf numFmtId="0" fontId="0" fillId="7" borderId="8" xfId="0" applyFill="1" applyBorder="1" applyAlignment="1">
      <alignment vertical="top"/>
    </xf>
    <xf numFmtId="0" fontId="0" fillId="7" borderId="8" xfId="0" applyNumberFormat="1" applyFill="1" applyBorder="1" applyAlignment="1">
      <alignment horizontal="left" vertical="top"/>
    </xf>
    <xf numFmtId="0" fontId="0" fillId="2" borderId="8" xfId="0" applyFill="1" applyBorder="1" applyAlignment="1">
      <alignment vertical="top" wrapText="1"/>
    </xf>
    <xf numFmtId="0" fontId="11" fillId="8" borderId="6" xfId="0" applyNumberFormat="1" applyFont="1" applyFill="1" applyBorder="1" applyAlignment="1" applyProtection="1">
      <alignment horizontal="left"/>
      <protection locked="0"/>
    </xf>
    <xf numFmtId="164" fontId="11" fillId="0" borderId="6" xfId="0" applyNumberFormat="1" applyFont="1" applyBorder="1" applyProtection="1">
      <protection locked="0"/>
    </xf>
    <xf numFmtId="0" fontId="11" fillId="0" borderId="6" xfId="0" applyNumberFormat="1" applyFont="1" applyBorder="1" applyAlignment="1" applyProtection="1">
      <alignment horizontal="left"/>
      <protection locked="0"/>
    </xf>
    <xf numFmtId="166" fontId="11" fillId="0" borderId="6" xfId="1" applyNumberFormat="1" applyFont="1" applyBorder="1" applyProtection="1">
      <protection locked="0"/>
    </xf>
    <xf numFmtId="167" fontId="11" fillId="0" borderId="6" xfId="1" applyNumberFormat="1" applyFont="1" applyBorder="1" applyProtection="1">
      <protection locked="0"/>
    </xf>
    <xf numFmtId="0" fontId="12" fillId="0" borderId="6" xfId="0" applyFont="1" applyBorder="1" applyAlignment="1" applyProtection="1">
      <alignment horizontal="left"/>
      <protection locked="0"/>
    </xf>
    <xf numFmtId="166" fontId="12" fillId="0" borderId="6" xfId="1" applyNumberFormat="1" applyFont="1" applyBorder="1" applyProtection="1">
      <protection locked="0"/>
    </xf>
    <xf numFmtId="0" fontId="12" fillId="0" borderId="6" xfId="0" applyFont="1" applyFill="1" applyBorder="1" applyAlignment="1" applyProtection="1">
      <alignment horizontal="left"/>
      <protection locked="0"/>
    </xf>
    <xf numFmtId="167" fontId="12" fillId="0" borderId="6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9" fillId="10" borderId="0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30481</xdr:rowOff>
    </xdr:from>
    <xdr:to>
      <xdr:col>4</xdr:col>
      <xdr:colOff>630622</xdr:colOff>
      <xdr:row>5</xdr:row>
      <xdr:rowOff>45721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77765C-EFAA-4175-8E34-4D49E95A0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220981"/>
          <a:ext cx="3579562" cy="94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30481</xdr:rowOff>
    </xdr:from>
    <xdr:to>
      <xdr:col>3</xdr:col>
      <xdr:colOff>1104900</xdr:colOff>
      <xdr:row>5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6BFFD-9AA9-4B66-AA7B-64965C29D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220981"/>
          <a:ext cx="3352800" cy="128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opLeftCell="A7" workbookViewId="0">
      <selection activeCell="M24" sqref="M24"/>
    </sheetView>
  </sheetViews>
  <sheetFormatPr defaultRowHeight="14.4" x14ac:dyDescent="0.3"/>
  <sheetData>
    <row r="1" spans="1:10" ht="18" x14ac:dyDescent="0.35">
      <c r="A1" s="60" t="s">
        <v>23</v>
      </c>
    </row>
    <row r="3" spans="1:10" x14ac:dyDescent="0.3">
      <c r="A3" s="90" t="s">
        <v>27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3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3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 x14ac:dyDescent="0.3">
      <c r="A6" s="91"/>
      <c r="B6" s="91"/>
      <c r="C6" s="91"/>
      <c r="D6" s="91"/>
      <c r="E6" s="91"/>
      <c r="F6" s="91"/>
      <c r="G6" s="91"/>
      <c r="H6" s="91"/>
      <c r="I6" s="91"/>
      <c r="J6" s="91"/>
    </row>
    <row r="7" spans="1:10" x14ac:dyDescent="0.3">
      <c r="A7" s="91"/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3">
      <c r="A8" s="91"/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3">
      <c r="A9" s="91"/>
      <c r="B9" s="91"/>
      <c r="C9" s="91"/>
      <c r="D9" s="91"/>
      <c r="E9" s="91"/>
      <c r="F9" s="91"/>
      <c r="G9" s="91"/>
      <c r="H9" s="91"/>
      <c r="I9" s="91"/>
      <c r="J9" s="91"/>
    </row>
    <row r="10" spans="1:10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</row>
    <row r="11" spans="1:10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10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0" spans="1:10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0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</row>
    <row r="22" spans="1:10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0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</row>
    <row r="24" spans="1:10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0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0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0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0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</row>
  </sheetData>
  <sheetProtection algorithmName="SHA-512" hashValue="B1pWA03cRq4/pSH7JAbsmr4Z8SfUeDMZS9Z/KFy5yFhgC24KcPvK7iVxAHnXPQVdrlQweJoECZFreFYx3cjtfQ==" saltValue="xT2qSEfuXwAmtz6PwgqARg==" spinCount="100000" sheet="1" formatCells="0" formatColumns="0" formatRows="0" insertColumns="0" insertRows="0" insertHyperlinks="0" deleteColumns="0" deleteRows="0" sort="0" autoFilter="0" pivotTables="0"/>
  <mergeCells count="1">
    <mergeCell ref="A3:J30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4"/>
  <sheetViews>
    <sheetView tabSelected="1" topLeftCell="A4" zoomScale="110" zoomScaleNormal="110" workbookViewId="0">
      <selection activeCell="C12" sqref="C12"/>
    </sheetView>
  </sheetViews>
  <sheetFormatPr defaultRowHeight="14.4" x14ac:dyDescent="0.3"/>
  <cols>
    <col min="2" max="2" width="16.109375" style="45" customWidth="1"/>
    <col min="3" max="3" width="12.33203125" style="36" customWidth="1"/>
    <col min="4" max="4" width="15.5546875" customWidth="1"/>
    <col min="5" max="5" width="16.33203125" customWidth="1"/>
    <col min="6" max="6" width="16.88671875" customWidth="1"/>
    <col min="7" max="7" width="2.44140625" customWidth="1"/>
    <col min="8" max="8" width="11.33203125" customWidth="1"/>
    <col min="9" max="9" width="2.5546875" customWidth="1"/>
    <col min="10" max="10" width="18.5546875" customWidth="1"/>
    <col min="11" max="11" width="13.33203125" customWidth="1"/>
    <col min="12" max="12" width="14.77734375" customWidth="1"/>
    <col min="13" max="13" width="13.109375" customWidth="1"/>
    <col min="14" max="14" width="10.33203125" customWidth="1"/>
  </cols>
  <sheetData>
    <row r="1" spans="2:14" ht="15" thickBot="1" x14ac:dyDescent="0.35"/>
    <row r="2" spans="2:14" x14ac:dyDescent="0.3">
      <c r="B2" s="46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14" ht="23.4" x14ac:dyDescent="0.45">
      <c r="B3" s="47"/>
      <c r="C3" s="38"/>
      <c r="D3" s="3"/>
      <c r="E3" s="3"/>
      <c r="F3" s="5" t="s">
        <v>15</v>
      </c>
      <c r="G3" s="5"/>
      <c r="H3" s="3"/>
      <c r="I3" s="3"/>
      <c r="J3" s="3"/>
      <c r="K3" s="3"/>
      <c r="L3" s="3"/>
      <c r="M3" s="3"/>
      <c r="N3" s="4"/>
    </row>
    <row r="4" spans="2:14" ht="21" x14ac:dyDescent="0.4">
      <c r="B4" s="47"/>
      <c r="C4" s="39"/>
      <c r="D4" s="3"/>
      <c r="E4" s="3"/>
      <c r="F4" s="101" t="s">
        <v>26</v>
      </c>
      <c r="G4" s="101"/>
      <c r="H4" s="101"/>
      <c r="I4" s="101"/>
      <c r="J4" s="101"/>
      <c r="K4" s="101"/>
      <c r="L4" s="101"/>
      <c r="M4" s="101"/>
      <c r="N4" s="4"/>
    </row>
    <row r="5" spans="2:14" x14ac:dyDescent="0.3">
      <c r="B5" s="47"/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2:14" ht="30.6" customHeight="1" x14ac:dyDescent="0.3">
      <c r="B6" s="47"/>
      <c r="C6" s="39"/>
      <c r="D6" s="3"/>
      <c r="E6" s="3"/>
      <c r="F6" s="3"/>
      <c r="G6" s="3"/>
      <c r="H6" s="3"/>
      <c r="I6" s="3"/>
      <c r="J6" s="94" t="s">
        <v>20</v>
      </c>
      <c r="K6" s="95"/>
      <c r="L6" s="92" t="s">
        <v>11</v>
      </c>
      <c r="M6" s="51" t="s">
        <v>19</v>
      </c>
      <c r="N6" s="52">
        <f>H32</f>
        <v>16800</v>
      </c>
    </row>
    <row r="7" spans="2:14" ht="57.6" customHeight="1" x14ac:dyDescent="0.3">
      <c r="B7" s="102" t="s">
        <v>7</v>
      </c>
      <c r="C7" s="103"/>
      <c r="D7" s="103"/>
      <c r="E7" s="103"/>
      <c r="F7" s="103"/>
      <c r="G7" s="3"/>
      <c r="H7" s="3"/>
      <c r="I7" s="3"/>
      <c r="J7" s="96"/>
      <c r="K7" s="95"/>
      <c r="L7" s="93"/>
      <c r="M7" s="51" t="s">
        <v>10</v>
      </c>
      <c r="N7" s="52">
        <f>H30</f>
        <v>16800</v>
      </c>
    </row>
    <row r="8" spans="2:14" ht="15" thickBot="1" x14ac:dyDescent="0.35">
      <c r="B8" s="47"/>
      <c r="C8" s="39"/>
      <c r="E8" s="3"/>
      <c r="F8" s="3"/>
      <c r="G8" s="3"/>
      <c r="H8" s="3"/>
      <c r="I8" s="3"/>
      <c r="J8" s="3"/>
      <c r="K8" s="3"/>
      <c r="L8" s="3"/>
      <c r="M8" s="3"/>
      <c r="N8" s="4"/>
    </row>
    <row r="9" spans="2:14" ht="28.8" x14ac:dyDescent="0.3">
      <c r="B9" s="75" t="s">
        <v>24</v>
      </c>
      <c r="C9" s="78" t="s">
        <v>0</v>
      </c>
      <c r="D9" s="76" t="s">
        <v>39</v>
      </c>
      <c r="E9" s="77" t="s">
        <v>1</v>
      </c>
      <c r="F9" s="77" t="s">
        <v>2</v>
      </c>
      <c r="G9" s="26"/>
      <c r="H9" s="26"/>
      <c r="I9" s="26"/>
      <c r="J9" s="73" t="s">
        <v>16</v>
      </c>
      <c r="K9" s="79" t="s">
        <v>37</v>
      </c>
      <c r="L9" s="73" t="s">
        <v>3</v>
      </c>
      <c r="M9" s="73" t="s">
        <v>2</v>
      </c>
      <c r="N9" s="74"/>
    </row>
    <row r="10" spans="2:14" x14ac:dyDescent="0.3">
      <c r="B10" s="48" t="s">
        <v>9</v>
      </c>
      <c r="C10" s="80">
        <v>2</v>
      </c>
      <c r="D10" s="81">
        <v>700</v>
      </c>
      <c r="E10" s="63">
        <f>C10*D10</f>
        <v>1400</v>
      </c>
      <c r="F10" s="62">
        <f>E10*12</f>
        <v>16800</v>
      </c>
      <c r="G10" s="35"/>
      <c r="H10" s="6"/>
      <c r="I10" s="6"/>
      <c r="J10" s="85"/>
      <c r="K10" s="86">
        <v>16</v>
      </c>
      <c r="L10" s="22">
        <f>J10*K10</f>
        <v>0</v>
      </c>
      <c r="M10" s="8">
        <f>L10*12</f>
        <v>0</v>
      </c>
      <c r="N10" s="9"/>
    </row>
    <row r="11" spans="2:14" x14ac:dyDescent="0.3">
      <c r="B11" s="61" t="s">
        <v>25</v>
      </c>
      <c r="C11" s="40">
        <v>46</v>
      </c>
      <c r="D11" s="7"/>
      <c r="E11" s="7"/>
      <c r="F11" s="7"/>
      <c r="G11" s="25"/>
      <c r="H11" s="6"/>
      <c r="I11" s="6"/>
      <c r="J11" s="6"/>
      <c r="K11" s="6"/>
      <c r="L11" s="6"/>
      <c r="M11" s="6"/>
      <c r="N11" s="9"/>
    </row>
    <row r="12" spans="2:14" x14ac:dyDescent="0.3">
      <c r="B12" s="49"/>
      <c r="C12" s="54"/>
      <c r="D12" s="23"/>
      <c r="E12" s="24"/>
      <c r="F12" s="24"/>
      <c r="G12" s="25"/>
      <c r="H12" s="25"/>
      <c r="I12" s="25"/>
      <c r="J12" s="13" t="s">
        <v>17</v>
      </c>
      <c r="K12" s="13"/>
      <c r="L12" s="13"/>
      <c r="M12" s="13"/>
      <c r="N12" s="14"/>
    </row>
    <row r="13" spans="2:14" x14ac:dyDescent="0.3">
      <c r="B13" s="48"/>
      <c r="C13" s="41"/>
      <c r="D13" s="7"/>
      <c r="E13" s="7"/>
      <c r="F13" s="7"/>
      <c r="G13" s="35"/>
      <c r="H13" s="6"/>
      <c r="I13" s="6"/>
      <c r="J13" s="85"/>
      <c r="K13" s="86">
        <v>16</v>
      </c>
      <c r="L13" s="22">
        <f>J13*K13</f>
        <v>0</v>
      </c>
      <c r="M13" s="8">
        <f>L13*12</f>
        <v>0</v>
      </c>
      <c r="N13" s="16"/>
    </row>
    <row r="14" spans="2:14" x14ac:dyDescent="0.3">
      <c r="B14" s="48"/>
      <c r="C14" s="40"/>
      <c r="D14" s="6"/>
      <c r="E14" s="6"/>
      <c r="F14" s="6"/>
      <c r="G14" s="25"/>
      <c r="H14" s="6"/>
      <c r="I14" s="6"/>
      <c r="J14" s="6"/>
      <c r="K14" s="6"/>
      <c r="L14" s="6"/>
      <c r="M14" s="6"/>
      <c r="N14" s="9"/>
    </row>
    <row r="15" spans="2:14" x14ac:dyDescent="0.3">
      <c r="B15" s="49"/>
      <c r="C15" s="54" t="s">
        <v>5</v>
      </c>
      <c r="D15" s="24" t="s">
        <v>6</v>
      </c>
      <c r="E15" s="24" t="s">
        <v>1</v>
      </c>
      <c r="F15" s="24" t="s">
        <v>2</v>
      </c>
      <c r="G15" s="25"/>
      <c r="H15" s="25"/>
      <c r="I15" s="25"/>
      <c r="J15" s="13" t="s">
        <v>5</v>
      </c>
      <c r="K15" s="21" t="s">
        <v>18</v>
      </c>
      <c r="L15" s="13" t="s">
        <v>1</v>
      </c>
      <c r="M15" s="13" t="s">
        <v>2</v>
      </c>
      <c r="N15" s="15"/>
    </row>
    <row r="16" spans="2:14" x14ac:dyDescent="0.3">
      <c r="B16" s="48"/>
      <c r="C16" s="42"/>
      <c r="D16" s="6"/>
      <c r="E16" s="6"/>
      <c r="F16" s="6"/>
      <c r="G16" s="6"/>
      <c r="H16" s="6"/>
      <c r="I16" s="6"/>
      <c r="J16" s="6"/>
      <c r="K16" s="6"/>
      <c r="L16" s="6"/>
      <c r="M16" s="6"/>
      <c r="N16" s="9"/>
    </row>
    <row r="17" spans="2:14" x14ac:dyDescent="0.3">
      <c r="B17" s="48"/>
      <c r="C17" s="82"/>
      <c r="D17" s="83"/>
      <c r="E17" s="22">
        <f>C17*D17</f>
        <v>0</v>
      </c>
      <c r="F17" s="8">
        <f>E17*12</f>
        <v>0</v>
      </c>
      <c r="G17" s="8"/>
      <c r="H17" s="6"/>
      <c r="I17" s="6"/>
      <c r="J17" s="85"/>
      <c r="K17" s="86"/>
      <c r="L17" s="8">
        <f>J17*K17</f>
        <v>0</v>
      </c>
      <c r="M17" s="8">
        <f>L17*12</f>
        <v>0</v>
      </c>
      <c r="N17" s="9"/>
    </row>
    <row r="18" spans="2:14" x14ac:dyDescent="0.3">
      <c r="B18" s="48"/>
      <c r="C18" s="42"/>
      <c r="D18" s="22"/>
      <c r="E18" s="22"/>
      <c r="F18" s="8"/>
      <c r="G18" s="8"/>
      <c r="H18" s="6"/>
      <c r="I18" s="6"/>
      <c r="J18" s="6"/>
      <c r="K18" s="22"/>
      <c r="L18" s="8"/>
      <c r="M18" s="8"/>
      <c r="N18" s="9"/>
    </row>
    <row r="19" spans="2:14" x14ac:dyDescent="0.3">
      <c r="B19" s="49" t="s">
        <v>31</v>
      </c>
      <c r="C19" s="54" t="s">
        <v>12</v>
      </c>
      <c r="D19" s="55" t="s">
        <v>13</v>
      </c>
      <c r="E19" s="56" t="s">
        <v>1</v>
      </c>
      <c r="F19" s="57" t="s">
        <v>2</v>
      </c>
      <c r="G19" s="8"/>
      <c r="H19" s="6"/>
      <c r="I19" s="6"/>
      <c r="J19" s="13" t="s">
        <v>28</v>
      </c>
      <c r="K19" s="59" t="s">
        <v>13</v>
      </c>
      <c r="L19" s="52" t="s">
        <v>1</v>
      </c>
      <c r="M19" s="52" t="s">
        <v>2</v>
      </c>
      <c r="N19" s="15"/>
    </row>
    <row r="20" spans="2:14" x14ac:dyDescent="0.3">
      <c r="B20" s="48"/>
      <c r="C20" s="82"/>
      <c r="D20" s="84">
        <v>1.4999999999999999E-2</v>
      </c>
      <c r="E20" s="22">
        <f>C20*D20</f>
        <v>0</v>
      </c>
      <c r="F20" s="8">
        <f>E20*12</f>
        <v>0</v>
      </c>
      <c r="G20" s="8"/>
      <c r="H20" s="6"/>
      <c r="I20" s="6"/>
      <c r="J20" s="85">
        <v>0</v>
      </c>
      <c r="K20" s="86">
        <v>0.01</v>
      </c>
      <c r="L20" s="8">
        <f>J20*K20</f>
        <v>0</v>
      </c>
      <c r="M20" s="8">
        <f>L20*12</f>
        <v>0</v>
      </c>
      <c r="N20" s="9"/>
    </row>
    <row r="21" spans="2:14" x14ac:dyDescent="0.3">
      <c r="B21" s="49" t="s">
        <v>32</v>
      </c>
      <c r="C21" s="54" t="s">
        <v>12</v>
      </c>
      <c r="D21" s="55" t="s">
        <v>13</v>
      </c>
      <c r="E21" s="56" t="s">
        <v>1</v>
      </c>
      <c r="F21" s="57" t="s">
        <v>2</v>
      </c>
      <c r="G21" s="8"/>
      <c r="H21" s="6"/>
      <c r="I21" s="6"/>
      <c r="J21" s="13" t="s">
        <v>29</v>
      </c>
      <c r="K21" s="59" t="s">
        <v>13</v>
      </c>
      <c r="L21" s="52" t="s">
        <v>1</v>
      </c>
      <c r="M21" s="52" t="s">
        <v>2</v>
      </c>
      <c r="N21" s="15"/>
    </row>
    <row r="22" spans="2:14" x14ac:dyDescent="0.3">
      <c r="B22" s="48"/>
      <c r="C22" s="82"/>
      <c r="D22" s="84">
        <v>1.4999999999999999E-2</v>
      </c>
      <c r="E22" s="22">
        <f>C22*D22</f>
        <v>0</v>
      </c>
      <c r="F22" s="8">
        <f>E22*12</f>
        <v>0</v>
      </c>
      <c r="G22" s="8"/>
      <c r="H22" s="6"/>
      <c r="I22" s="6"/>
      <c r="J22" s="87"/>
      <c r="K22" s="86">
        <v>0.01</v>
      </c>
      <c r="L22" s="69">
        <f>J22*K22</f>
        <v>0</v>
      </c>
      <c r="M22" s="69">
        <f>L22*12</f>
        <v>0</v>
      </c>
      <c r="N22" s="70"/>
    </row>
    <row r="23" spans="2:14" x14ac:dyDescent="0.3">
      <c r="B23" s="49" t="s">
        <v>33</v>
      </c>
      <c r="C23" s="54" t="s">
        <v>12</v>
      </c>
      <c r="D23" s="55" t="s">
        <v>13</v>
      </c>
      <c r="E23" s="56" t="s">
        <v>1</v>
      </c>
      <c r="F23" s="57" t="s">
        <v>2</v>
      </c>
      <c r="G23" s="8"/>
      <c r="H23" s="6"/>
      <c r="I23" s="6"/>
      <c r="J23" s="13" t="s">
        <v>30</v>
      </c>
      <c r="K23" s="59" t="s">
        <v>13</v>
      </c>
      <c r="L23" s="52" t="s">
        <v>1</v>
      </c>
      <c r="M23" s="52" t="s">
        <v>2</v>
      </c>
      <c r="N23" s="15"/>
    </row>
    <row r="24" spans="2:14" x14ac:dyDescent="0.3">
      <c r="B24" s="48"/>
      <c r="C24" s="42"/>
      <c r="D24" s="53"/>
      <c r="E24" s="22"/>
      <c r="F24" s="8"/>
      <c r="G24" s="8"/>
      <c r="H24" s="6"/>
      <c r="I24" s="6"/>
      <c r="J24" s="85">
        <v>0</v>
      </c>
      <c r="K24" s="86">
        <v>0.01</v>
      </c>
      <c r="L24" s="8">
        <f>J24*K24</f>
        <v>0</v>
      </c>
      <c r="M24" s="8"/>
      <c r="N24" s="9"/>
    </row>
    <row r="25" spans="2:14" x14ac:dyDescent="0.3">
      <c r="B25" s="49" t="s">
        <v>14</v>
      </c>
      <c r="C25" s="54" t="s">
        <v>12</v>
      </c>
      <c r="D25" s="58" t="s">
        <v>13</v>
      </c>
      <c r="E25" s="56" t="s">
        <v>1</v>
      </c>
      <c r="F25" s="57" t="s">
        <v>2</v>
      </c>
      <c r="G25" s="8"/>
      <c r="H25" s="6"/>
      <c r="I25" s="6"/>
      <c r="J25" s="13" t="s">
        <v>14</v>
      </c>
      <c r="K25" s="59" t="s">
        <v>13</v>
      </c>
      <c r="L25" s="52" t="s">
        <v>1</v>
      </c>
      <c r="M25" s="52" t="s">
        <v>2</v>
      </c>
      <c r="N25" s="15"/>
    </row>
    <row r="26" spans="2:14" x14ac:dyDescent="0.3">
      <c r="B26" s="48"/>
      <c r="C26" s="82"/>
      <c r="D26" s="84">
        <v>2.5000000000000001E-2</v>
      </c>
      <c r="E26" s="8">
        <f>C26*D26</f>
        <v>0</v>
      </c>
      <c r="F26" s="8">
        <f>E26*12</f>
        <v>0</v>
      </c>
      <c r="G26" s="6"/>
      <c r="H26" s="6"/>
      <c r="I26" s="6"/>
      <c r="J26" s="85"/>
      <c r="K26" s="88">
        <v>1.9E-2</v>
      </c>
      <c r="L26" s="8">
        <f>J26*K26</f>
        <v>0</v>
      </c>
      <c r="M26" s="8">
        <f>L26*12</f>
        <v>0</v>
      </c>
      <c r="N26" s="9"/>
    </row>
    <row r="27" spans="2:14" ht="48" customHeight="1" x14ac:dyDescent="0.3">
      <c r="B27" s="48"/>
      <c r="C27" s="42"/>
      <c r="D27" s="6"/>
      <c r="E27" s="6"/>
      <c r="F27" s="6"/>
      <c r="G27" s="6"/>
      <c r="H27" s="29" t="s">
        <v>8</v>
      </c>
      <c r="I27" s="32"/>
      <c r="J27" s="6"/>
      <c r="K27" s="6"/>
      <c r="L27" s="6"/>
      <c r="M27" s="6"/>
      <c r="N27" s="9"/>
    </row>
    <row r="28" spans="2:14" x14ac:dyDescent="0.3">
      <c r="B28" s="48"/>
      <c r="C28" s="42"/>
      <c r="D28" s="6"/>
      <c r="E28" s="6"/>
      <c r="F28" s="6"/>
      <c r="G28" s="6"/>
      <c r="H28" s="30"/>
      <c r="I28" s="30"/>
      <c r="J28" s="6"/>
      <c r="K28" s="6"/>
      <c r="L28" s="6"/>
      <c r="M28" s="6"/>
      <c r="N28" s="9"/>
    </row>
    <row r="29" spans="2:14" x14ac:dyDescent="0.3">
      <c r="B29" s="48"/>
      <c r="C29" s="42"/>
      <c r="D29" s="6"/>
      <c r="E29" s="6"/>
      <c r="F29" s="6"/>
      <c r="G29" s="6"/>
      <c r="H29" s="6"/>
      <c r="I29" s="25"/>
      <c r="J29" s="6"/>
      <c r="K29" s="6"/>
      <c r="L29" s="6"/>
      <c r="M29" s="6"/>
      <c r="N29" s="9"/>
    </row>
    <row r="30" spans="2:14" x14ac:dyDescent="0.3">
      <c r="B30" s="48"/>
      <c r="C30" s="43"/>
      <c r="D30" s="6"/>
      <c r="E30" s="17" t="s">
        <v>4</v>
      </c>
      <c r="F30" s="18">
        <f>F17+F13+F10+F20+F22+F24+F26</f>
        <v>16800</v>
      </c>
      <c r="G30" s="31"/>
      <c r="H30" s="28">
        <f>F30-M30</f>
        <v>16800</v>
      </c>
      <c r="I30" s="33"/>
      <c r="J30" s="6"/>
      <c r="K30" s="97" t="s">
        <v>21</v>
      </c>
      <c r="L30" s="98"/>
      <c r="M30" s="19">
        <f>M10+M13+M17+M20+M22+M24+M26</f>
        <v>0</v>
      </c>
      <c r="N30" s="9"/>
    </row>
    <row r="31" spans="2:14" x14ac:dyDescent="0.3">
      <c r="B31" s="48"/>
      <c r="C31" s="42"/>
      <c r="D31" s="6"/>
      <c r="E31" s="6"/>
      <c r="F31" s="6"/>
      <c r="G31" s="6"/>
      <c r="H31" s="27"/>
      <c r="I31" s="34"/>
      <c r="J31" s="6"/>
      <c r="K31" s="6"/>
      <c r="L31" s="6"/>
      <c r="M31" s="6"/>
      <c r="N31" s="9"/>
    </row>
    <row r="32" spans="2:14" x14ac:dyDescent="0.3">
      <c r="B32" s="48"/>
      <c r="C32" s="42"/>
      <c r="D32" s="6"/>
      <c r="E32" s="6"/>
      <c r="F32" s="6"/>
      <c r="G32" s="6"/>
      <c r="H32" s="28">
        <f>F30-M32</f>
        <v>16800</v>
      </c>
      <c r="I32" s="33"/>
      <c r="J32" s="6"/>
      <c r="K32" s="99" t="s">
        <v>22</v>
      </c>
      <c r="L32" s="100"/>
      <c r="M32" s="20">
        <f>M10+M17+M20+M22+M24+M26</f>
        <v>0</v>
      </c>
      <c r="N32" s="9"/>
    </row>
    <row r="33" spans="2:14" x14ac:dyDescent="0.3">
      <c r="B33" s="48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spans="2:14" ht="15" thickBot="1" x14ac:dyDescent="0.35">
      <c r="B34" s="50"/>
      <c r="C34" s="4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</row>
  </sheetData>
  <mergeCells count="6">
    <mergeCell ref="L6:L7"/>
    <mergeCell ref="J6:K7"/>
    <mergeCell ref="K30:L30"/>
    <mergeCell ref="K32:L32"/>
    <mergeCell ref="F4:M4"/>
    <mergeCell ref="B7:F7"/>
  </mergeCells>
  <pageMargins left="0" right="0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8A16-1841-4356-897D-CFF3397159A5}">
  <dimension ref="A1:J30"/>
  <sheetViews>
    <sheetView workbookViewId="0">
      <selection activeCell="A3" sqref="A3:J30"/>
    </sheetView>
  </sheetViews>
  <sheetFormatPr defaultRowHeight="14.4" x14ac:dyDescent="0.3"/>
  <sheetData>
    <row r="1" spans="1:10" ht="18" x14ac:dyDescent="0.35">
      <c r="A1" s="60" t="s">
        <v>23</v>
      </c>
    </row>
    <row r="3" spans="1:10" x14ac:dyDescent="0.3">
      <c r="A3" s="90" t="s">
        <v>40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3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3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 x14ac:dyDescent="0.3">
      <c r="A6" s="91"/>
      <c r="B6" s="91"/>
      <c r="C6" s="91"/>
      <c r="D6" s="91"/>
      <c r="E6" s="91"/>
      <c r="F6" s="91"/>
      <c r="G6" s="91"/>
      <c r="H6" s="91"/>
      <c r="I6" s="91"/>
      <c r="J6" s="91"/>
    </row>
    <row r="7" spans="1:10" x14ac:dyDescent="0.3">
      <c r="A7" s="91"/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3">
      <c r="A8" s="91"/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3">
      <c r="A9" s="91"/>
      <c r="B9" s="91"/>
      <c r="C9" s="91"/>
      <c r="D9" s="91"/>
      <c r="E9" s="91"/>
      <c r="F9" s="91"/>
      <c r="G9" s="91"/>
      <c r="H9" s="91"/>
      <c r="I9" s="91"/>
      <c r="J9" s="91"/>
    </row>
    <row r="10" spans="1:10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</row>
    <row r="11" spans="1:10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10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0" spans="1:10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0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</row>
    <row r="22" spans="1:10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0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</row>
    <row r="24" spans="1:10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0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0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0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0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</row>
  </sheetData>
  <mergeCells count="1">
    <mergeCell ref="A3:J30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21AA-6E12-434E-8313-7244E7E252E4}">
  <dimension ref="B1:M32"/>
  <sheetViews>
    <sheetView topLeftCell="A4" workbookViewId="0">
      <selection activeCell="L6" sqref="L6"/>
    </sheetView>
  </sheetViews>
  <sheetFormatPr defaultRowHeight="14.4" x14ac:dyDescent="0.3"/>
  <cols>
    <col min="2" max="2" width="18.21875" style="45" customWidth="1"/>
    <col min="3" max="3" width="15.5546875" customWidth="1"/>
    <col min="4" max="4" width="16.33203125" customWidth="1"/>
    <col min="5" max="5" width="16.88671875" customWidth="1"/>
    <col min="6" max="6" width="2.44140625" customWidth="1"/>
    <col min="7" max="7" width="11.33203125" customWidth="1"/>
    <col min="8" max="8" width="2.5546875" customWidth="1"/>
    <col min="9" max="9" width="18.5546875" customWidth="1"/>
    <col min="10" max="10" width="13.33203125" customWidth="1"/>
    <col min="11" max="11" width="14.77734375" customWidth="1"/>
    <col min="12" max="12" width="13.109375" customWidth="1"/>
    <col min="13" max="13" width="10.33203125" customWidth="1"/>
  </cols>
  <sheetData>
    <row r="1" spans="2:13" ht="15" thickBot="1" x14ac:dyDescent="0.35"/>
    <row r="2" spans="2:13" x14ac:dyDescent="0.3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2:13" ht="23.4" x14ac:dyDescent="0.45">
      <c r="B3" s="47"/>
      <c r="C3" s="3"/>
      <c r="D3" s="3"/>
      <c r="E3" s="5" t="s">
        <v>15</v>
      </c>
      <c r="F3" s="5"/>
      <c r="G3" s="3"/>
      <c r="H3" s="3"/>
      <c r="I3" s="3"/>
      <c r="J3" s="3"/>
      <c r="K3" s="3"/>
      <c r="L3" s="3"/>
      <c r="M3" s="4"/>
    </row>
    <row r="4" spans="2:13" ht="21" x14ac:dyDescent="0.4">
      <c r="B4" s="47"/>
      <c r="C4" s="3"/>
      <c r="D4" s="3"/>
      <c r="E4" s="101" t="s">
        <v>34</v>
      </c>
      <c r="F4" s="101"/>
      <c r="G4" s="101"/>
      <c r="H4" s="101"/>
      <c r="I4" s="101"/>
      <c r="J4" s="101"/>
      <c r="K4" s="101"/>
      <c r="L4" s="101"/>
      <c r="M4" s="4"/>
    </row>
    <row r="5" spans="2:13" x14ac:dyDescent="0.3">
      <c r="B5" s="47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3" ht="30.6" customHeight="1" x14ac:dyDescent="0.3">
      <c r="B6" s="47"/>
      <c r="C6" s="3"/>
      <c r="D6" s="3"/>
      <c r="E6" s="3"/>
      <c r="F6" s="3"/>
      <c r="G6" s="3"/>
      <c r="H6" s="3"/>
      <c r="I6" s="94" t="s">
        <v>20</v>
      </c>
      <c r="J6" s="95"/>
      <c r="K6" s="92" t="s">
        <v>11</v>
      </c>
      <c r="L6" s="51" t="s">
        <v>19</v>
      </c>
      <c r="M6" s="52">
        <f>G30</f>
        <v>0</v>
      </c>
    </row>
    <row r="7" spans="2:13" ht="57.6" customHeight="1" x14ac:dyDescent="0.3">
      <c r="B7" s="102" t="s">
        <v>35</v>
      </c>
      <c r="C7" s="103"/>
      <c r="D7" s="103"/>
      <c r="E7" s="103"/>
      <c r="F7" s="3"/>
      <c r="G7" s="3"/>
      <c r="H7" s="3"/>
      <c r="I7" s="96"/>
      <c r="J7" s="95"/>
      <c r="K7" s="93"/>
      <c r="L7" s="51" t="s">
        <v>10</v>
      </c>
      <c r="M7" s="52">
        <f>G28</f>
        <v>0</v>
      </c>
    </row>
    <row r="8" spans="2:13" ht="15" thickBot="1" x14ac:dyDescent="0.35">
      <c r="B8" s="47"/>
      <c r="D8" s="3"/>
      <c r="E8" s="3"/>
      <c r="F8" s="3"/>
      <c r="G8" s="3"/>
      <c r="H8" s="3"/>
      <c r="I8" s="3"/>
      <c r="J8" s="3"/>
      <c r="K8" s="3"/>
      <c r="L8" s="3"/>
      <c r="M8" s="4"/>
    </row>
    <row r="9" spans="2:13" ht="28.8" x14ac:dyDescent="0.3">
      <c r="B9" s="75" t="s">
        <v>16</v>
      </c>
      <c r="C9" s="76" t="s">
        <v>38</v>
      </c>
      <c r="D9" s="77" t="s">
        <v>1</v>
      </c>
      <c r="E9" s="77" t="s">
        <v>2</v>
      </c>
      <c r="F9" s="26"/>
      <c r="G9" s="26"/>
      <c r="H9" s="26"/>
      <c r="I9" s="73" t="s">
        <v>16</v>
      </c>
      <c r="J9" s="12" t="s">
        <v>37</v>
      </c>
      <c r="K9" s="73" t="s">
        <v>3</v>
      </c>
      <c r="L9" s="73" t="s">
        <v>2</v>
      </c>
      <c r="M9" s="74"/>
    </row>
    <row r="10" spans="2:13" x14ac:dyDescent="0.3">
      <c r="B10" s="89"/>
      <c r="C10" s="64">
        <v>17.95</v>
      </c>
      <c r="D10" s="71">
        <f>B10*C10</f>
        <v>0</v>
      </c>
      <c r="E10" s="8">
        <f>D10*12</f>
        <v>0</v>
      </c>
      <c r="F10" s="35"/>
      <c r="G10" s="6"/>
      <c r="H10" s="6"/>
      <c r="I10" s="85"/>
      <c r="J10" s="86">
        <v>16</v>
      </c>
      <c r="K10" s="22">
        <f>I10*J10</f>
        <v>0</v>
      </c>
      <c r="L10" s="8">
        <f>K10*12</f>
        <v>0</v>
      </c>
      <c r="M10" s="9"/>
    </row>
    <row r="11" spans="2:13" x14ac:dyDescent="0.3">
      <c r="B11" s="49" t="s">
        <v>17</v>
      </c>
      <c r="C11" s="23"/>
      <c r="D11" s="24"/>
      <c r="E11" s="24"/>
      <c r="F11" s="25"/>
      <c r="G11" s="25"/>
      <c r="H11" s="25"/>
      <c r="I11" s="13" t="s">
        <v>17</v>
      </c>
      <c r="J11" s="13"/>
      <c r="K11" s="13"/>
      <c r="L11" s="13"/>
      <c r="M11" s="14"/>
    </row>
    <row r="12" spans="2:13" x14ac:dyDescent="0.3">
      <c r="B12" s="89"/>
      <c r="C12" s="64">
        <v>18</v>
      </c>
      <c r="D12" s="72">
        <f>B12*C12</f>
        <v>0</v>
      </c>
      <c r="E12" s="8">
        <f>D12*12</f>
        <v>0</v>
      </c>
      <c r="F12" s="35"/>
      <c r="G12" s="6"/>
      <c r="H12" s="6"/>
      <c r="I12" s="85"/>
      <c r="J12" s="86">
        <v>16</v>
      </c>
      <c r="K12" s="22">
        <f>I12*J12</f>
        <v>0</v>
      </c>
      <c r="L12" s="8">
        <f>K12*12</f>
        <v>0</v>
      </c>
      <c r="M12" s="16"/>
    </row>
    <row r="13" spans="2:13" x14ac:dyDescent="0.3">
      <c r="B13" s="49" t="s">
        <v>36</v>
      </c>
      <c r="C13" s="23"/>
      <c r="D13" s="24"/>
      <c r="E13" s="24"/>
      <c r="F13" s="35"/>
      <c r="G13" s="6"/>
      <c r="H13" s="6"/>
      <c r="I13" s="67"/>
      <c r="J13" s="68"/>
      <c r="K13" s="22"/>
      <c r="L13" s="8"/>
      <c r="M13" s="16"/>
    </row>
    <row r="14" spans="2:13" x14ac:dyDescent="0.3">
      <c r="B14" s="89"/>
      <c r="C14" s="64">
        <v>2500</v>
      </c>
      <c r="D14" s="72">
        <f>B14*C14</f>
        <v>0</v>
      </c>
      <c r="E14" s="8">
        <f>D14*12</f>
        <v>0</v>
      </c>
      <c r="F14" s="35"/>
      <c r="G14" s="6"/>
      <c r="H14" s="6"/>
      <c r="I14" s="67"/>
      <c r="J14" s="68"/>
      <c r="K14" s="22"/>
      <c r="L14" s="8"/>
      <c r="M14" s="16"/>
    </row>
    <row r="15" spans="2:13" x14ac:dyDescent="0.3">
      <c r="B15" s="49" t="s">
        <v>5</v>
      </c>
      <c r="C15" s="24" t="s">
        <v>6</v>
      </c>
      <c r="D15" s="24" t="s">
        <v>1</v>
      </c>
      <c r="E15" s="24" t="s">
        <v>2</v>
      </c>
      <c r="F15" s="25"/>
      <c r="G15" s="25"/>
      <c r="H15" s="25"/>
      <c r="I15" s="13" t="s">
        <v>5</v>
      </c>
      <c r="J15" s="21" t="s">
        <v>18</v>
      </c>
      <c r="K15" s="13" t="s">
        <v>1</v>
      </c>
      <c r="L15" s="13" t="s">
        <v>2</v>
      </c>
      <c r="M15" s="15"/>
    </row>
    <row r="16" spans="2:13" x14ac:dyDescent="0.3">
      <c r="B16" s="89"/>
      <c r="C16" s="65">
        <v>2</v>
      </c>
      <c r="D16" s="22">
        <f>B16*C16</f>
        <v>0</v>
      </c>
      <c r="E16" s="8">
        <f>D16*12</f>
        <v>0</v>
      </c>
      <c r="F16" s="8"/>
      <c r="G16" s="6"/>
      <c r="H16" s="6"/>
      <c r="I16" s="85"/>
      <c r="J16" s="86">
        <v>1.75</v>
      </c>
      <c r="K16" s="8">
        <f>I16*J16</f>
        <v>0</v>
      </c>
      <c r="L16" s="8">
        <f>K16*12</f>
        <v>0</v>
      </c>
      <c r="M16" s="9"/>
    </row>
    <row r="17" spans="2:13" x14ac:dyDescent="0.3">
      <c r="B17" s="49" t="s">
        <v>31</v>
      </c>
      <c r="C17" s="55" t="s">
        <v>13</v>
      </c>
      <c r="D17" s="56" t="s">
        <v>1</v>
      </c>
      <c r="E17" s="57" t="s">
        <v>2</v>
      </c>
      <c r="F17" s="8"/>
      <c r="G17" s="6"/>
      <c r="H17" s="6"/>
      <c r="I17" s="13" t="s">
        <v>28</v>
      </c>
      <c r="J17" s="59" t="s">
        <v>13</v>
      </c>
      <c r="K17" s="52" t="s">
        <v>1</v>
      </c>
      <c r="L17" s="52" t="s">
        <v>2</v>
      </c>
      <c r="M17" s="15"/>
    </row>
    <row r="18" spans="2:13" x14ac:dyDescent="0.3">
      <c r="B18" s="89"/>
      <c r="C18" s="66">
        <v>1.4999999999999999E-2</v>
      </c>
      <c r="D18" s="22">
        <f>B18*C18</f>
        <v>0</v>
      </c>
      <c r="E18" s="8">
        <f>D18*12</f>
        <v>0</v>
      </c>
      <c r="F18" s="8"/>
      <c r="G18" s="6"/>
      <c r="H18" s="6"/>
      <c r="I18" s="85">
        <v>0</v>
      </c>
      <c r="J18" s="86">
        <v>0.01</v>
      </c>
      <c r="K18" s="8">
        <f>I18*J18</f>
        <v>0</v>
      </c>
      <c r="L18" s="8">
        <f>K18*12</f>
        <v>0</v>
      </c>
      <c r="M18" s="9"/>
    </row>
    <row r="19" spans="2:13" x14ac:dyDescent="0.3">
      <c r="B19" s="49" t="s">
        <v>32</v>
      </c>
      <c r="C19" s="55" t="s">
        <v>13</v>
      </c>
      <c r="D19" s="56" t="s">
        <v>1</v>
      </c>
      <c r="E19" s="57" t="s">
        <v>2</v>
      </c>
      <c r="F19" s="8"/>
      <c r="G19" s="6"/>
      <c r="H19" s="6"/>
      <c r="I19" s="13" t="s">
        <v>29</v>
      </c>
      <c r="J19" s="59" t="s">
        <v>13</v>
      </c>
      <c r="K19" s="52" t="s">
        <v>1</v>
      </c>
      <c r="L19" s="52" t="s">
        <v>2</v>
      </c>
      <c r="M19" s="15"/>
    </row>
    <row r="20" spans="2:13" x14ac:dyDescent="0.3">
      <c r="B20" s="89"/>
      <c r="C20" s="66">
        <v>1.4999999999999999E-2</v>
      </c>
      <c r="D20" s="22">
        <f>B20*C20</f>
        <v>0</v>
      </c>
      <c r="E20" s="8">
        <f>D20*12</f>
        <v>0</v>
      </c>
      <c r="F20" s="8"/>
      <c r="G20" s="6"/>
      <c r="H20" s="6"/>
      <c r="I20" s="87"/>
      <c r="J20" s="86">
        <v>0.01</v>
      </c>
      <c r="K20" s="69">
        <f>I20*J20</f>
        <v>0</v>
      </c>
      <c r="L20" s="69">
        <f>K20*12</f>
        <v>0</v>
      </c>
      <c r="M20" s="70"/>
    </row>
    <row r="21" spans="2:13" x14ac:dyDescent="0.3">
      <c r="B21" s="49" t="s">
        <v>33</v>
      </c>
      <c r="C21" s="55" t="s">
        <v>13</v>
      </c>
      <c r="D21" s="56" t="s">
        <v>1</v>
      </c>
      <c r="E21" s="57" t="s">
        <v>2</v>
      </c>
      <c r="F21" s="8"/>
      <c r="G21" s="6"/>
      <c r="H21" s="6"/>
      <c r="I21" s="13" t="s">
        <v>30</v>
      </c>
      <c r="J21" s="59" t="s">
        <v>13</v>
      </c>
      <c r="K21" s="52" t="s">
        <v>1</v>
      </c>
      <c r="L21" s="52" t="s">
        <v>2</v>
      </c>
      <c r="M21" s="15"/>
    </row>
    <row r="22" spans="2:13" x14ac:dyDescent="0.3">
      <c r="B22" s="48"/>
      <c r="C22" s="53"/>
      <c r="D22" s="22"/>
      <c r="E22" s="8"/>
      <c r="F22" s="8"/>
      <c r="G22" s="6"/>
      <c r="H22" s="6"/>
      <c r="I22" s="6"/>
      <c r="J22" s="86">
        <v>0.01</v>
      </c>
      <c r="K22" s="8">
        <f>I22*J22</f>
        <v>0</v>
      </c>
      <c r="L22" s="8"/>
      <c r="M22" s="9"/>
    </row>
    <row r="23" spans="2:13" x14ac:dyDescent="0.3">
      <c r="B23" s="49" t="s">
        <v>14</v>
      </c>
      <c r="C23" s="58" t="s">
        <v>13</v>
      </c>
      <c r="D23" s="56" t="s">
        <v>1</v>
      </c>
      <c r="E23" s="57" t="s">
        <v>2</v>
      </c>
      <c r="F23" s="8"/>
      <c r="G23" s="6"/>
      <c r="H23" s="6"/>
      <c r="I23" s="13" t="s">
        <v>14</v>
      </c>
      <c r="J23" s="59" t="s">
        <v>13</v>
      </c>
      <c r="K23" s="52" t="s">
        <v>1</v>
      </c>
      <c r="L23" s="52" t="s">
        <v>2</v>
      </c>
      <c r="M23" s="15"/>
    </row>
    <row r="24" spans="2:13" x14ac:dyDescent="0.3">
      <c r="B24" s="89"/>
      <c r="C24" s="66">
        <v>2.5000000000000001E-2</v>
      </c>
      <c r="D24" s="8">
        <f>B24*C24</f>
        <v>0</v>
      </c>
      <c r="E24" s="8">
        <f>D24*12</f>
        <v>0</v>
      </c>
      <c r="F24" s="6"/>
      <c r="G24" s="6"/>
      <c r="H24" s="6"/>
      <c r="I24" s="85"/>
      <c r="J24" s="88">
        <v>1.9E-2</v>
      </c>
      <c r="K24" s="8">
        <f>I24*J24</f>
        <v>0</v>
      </c>
      <c r="L24" s="8">
        <f>K24*12</f>
        <v>0</v>
      </c>
      <c r="M24" s="9"/>
    </row>
    <row r="25" spans="2:13" ht="48" customHeight="1" x14ac:dyDescent="0.3">
      <c r="B25" s="48"/>
      <c r="C25" s="6"/>
      <c r="D25" s="6"/>
      <c r="E25" s="6"/>
      <c r="F25" s="6"/>
      <c r="G25" s="29" t="s">
        <v>8</v>
      </c>
      <c r="H25" s="32"/>
      <c r="I25" s="6"/>
      <c r="J25" s="6"/>
      <c r="K25" s="6"/>
      <c r="L25" s="6"/>
      <c r="M25" s="9"/>
    </row>
    <row r="26" spans="2:13" x14ac:dyDescent="0.3">
      <c r="B26" s="48"/>
      <c r="C26" s="6"/>
      <c r="D26" s="6"/>
      <c r="E26" s="6"/>
      <c r="F26" s="6"/>
      <c r="G26" s="30"/>
      <c r="H26" s="30"/>
      <c r="I26" s="6"/>
      <c r="J26" s="6"/>
      <c r="K26" s="6"/>
      <c r="L26" s="6"/>
      <c r="M26" s="9"/>
    </row>
    <row r="27" spans="2:13" x14ac:dyDescent="0.3">
      <c r="B27" s="48"/>
      <c r="C27" s="6"/>
      <c r="D27" s="6"/>
      <c r="E27" s="6"/>
      <c r="F27" s="6"/>
      <c r="G27" s="6"/>
      <c r="H27" s="25"/>
      <c r="I27" s="6"/>
      <c r="J27" s="6"/>
      <c r="K27" s="6"/>
      <c r="L27" s="6"/>
      <c r="M27" s="9"/>
    </row>
    <row r="28" spans="2:13" x14ac:dyDescent="0.3">
      <c r="B28" s="48"/>
      <c r="C28" s="6"/>
      <c r="D28" s="17" t="s">
        <v>4</v>
      </c>
      <c r="E28" s="18">
        <f>E10+E12+E14+E16+E18+E20+E24</f>
        <v>0</v>
      </c>
      <c r="F28" s="31"/>
      <c r="G28" s="28">
        <f>E28-L28</f>
        <v>0</v>
      </c>
      <c r="H28" s="33"/>
      <c r="I28" s="6"/>
      <c r="J28" s="97" t="s">
        <v>21</v>
      </c>
      <c r="K28" s="98"/>
      <c r="L28" s="19">
        <f>L10+L12+L16+L18+L20+L22+L24</f>
        <v>0</v>
      </c>
      <c r="M28" s="9"/>
    </row>
    <row r="29" spans="2:13" x14ac:dyDescent="0.3">
      <c r="B29" s="48"/>
      <c r="C29" s="6"/>
      <c r="D29" s="6"/>
      <c r="E29" s="6"/>
      <c r="F29" s="6"/>
      <c r="G29" s="27"/>
      <c r="H29" s="34"/>
      <c r="I29" s="6"/>
      <c r="J29" s="6"/>
      <c r="K29" s="6"/>
      <c r="L29" s="6"/>
      <c r="M29" s="9"/>
    </row>
    <row r="30" spans="2:13" x14ac:dyDescent="0.3">
      <c r="B30" s="48"/>
      <c r="C30" s="6"/>
      <c r="D30" s="6"/>
      <c r="E30" s="6"/>
      <c r="F30" s="6"/>
      <c r="G30" s="28">
        <f>E28-L30</f>
        <v>0</v>
      </c>
      <c r="H30" s="33"/>
      <c r="I30" s="6"/>
      <c r="J30" s="99" t="s">
        <v>22</v>
      </c>
      <c r="K30" s="100"/>
      <c r="L30" s="20">
        <f>L10+L16+L18+L20+L22+L24</f>
        <v>0</v>
      </c>
      <c r="M30" s="9"/>
    </row>
    <row r="31" spans="2:13" x14ac:dyDescent="0.3">
      <c r="B31" s="48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2:13" ht="15" thickBot="1" x14ac:dyDescent="0.35">
      <c r="B32" s="5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1"/>
    </row>
  </sheetData>
  <sheetProtection algorithmName="SHA-512" hashValue="sd8Xp6jY/nlWYceI1NC36pClgg3QYOOLI3FzwvRiXFSmNPj2+UY/o/aNcrL3zIzFIjIgN7b+bJ3CawpgdLyyrQ==" saltValue="y3bMnm73dJgFvJ1SCn48kA==" spinCount="100000" sheet="1" objects="1" scenarios="1"/>
  <mergeCells count="6">
    <mergeCell ref="J30:K30"/>
    <mergeCell ref="E4:L4"/>
    <mergeCell ref="I6:J7"/>
    <mergeCell ref="K6:K7"/>
    <mergeCell ref="B7:E7"/>
    <mergeCell ref="J28:K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PRI2SIP Instructions</vt:lpstr>
      <vt:lpstr>PRI to SIP ROI Calculator</vt:lpstr>
      <vt:lpstr>SIP2SIP Instructions</vt:lpstr>
      <vt:lpstr>SIP to SIP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Curry</dc:creator>
  <cp:lastModifiedBy>Ken Geisler</cp:lastModifiedBy>
  <cp:lastPrinted>2014-06-27T16:09:25Z</cp:lastPrinted>
  <dcterms:created xsi:type="dcterms:W3CDTF">2014-06-27T14:47:03Z</dcterms:created>
  <dcterms:modified xsi:type="dcterms:W3CDTF">2020-03-31T19:04:08Z</dcterms:modified>
</cp:coreProperties>
</file>